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Hypothetical FTZ Savings" sheetId="1" r:id="rId1"/>
  </sheets>
  <definedNames>
    <definedName name="_xlnm.Print_Area" localSheetId="0">'Hypothetical FTZ Savings'!$A$2:$D$93</definedName>
  </definedNames>
  <calcPr fullCalcOnLoad="1"/>
</workbook>
</file>

<file path=xl/sharedStrings.xml><?xml version="1.0" encoding="utf-8"?>
<sst xmlns="http://schemas.openxmlformats.org/spreadsheetml/2006/main" count="63" uniqueCount="48">
  <si>
    <t>Average On-Hand Imported Merchandise Inventory</t>
  </si>
  <si>
    <t>DIRECT COST SAVINGS</t>
  </si>
  <si>
    <t>x Interest Rate</t>
  </si>
  <si>
    <t>x Finished Product Customs Duty Rate</t>
  </si>
  <si>
    <t>= EXPENSE</t>
  </si>
  <si>
    <t>OPTIONAL SAVINGS</t>
  </si>
  <si>
    <t>= FTZ SAVINGS</t>
  </si>
  <si>
    <t>FTZ SAVINGS RECAP</t>
  </si>
  <si>
    <t>Merchandise Processing Fee (Weekly Entry)</t>
  </si>
  <si>
    <t>DIRECT COST SAVINGS SUBTOTAL</t>
  </si>
  <si>
    <t>Exports</t>
  </si>
  <si>
    <t>OPTIONAL SAVINGS SUBTOTAL</t>
  </si>
  <si>
    <t>(Daily Entry)</t>
  </si>
  <si>
    <t>(Weekly Entry)</t>
  </si>
  <si>
    <t>HYPOTHETICAL FOREIGN-TRADE ZONE SAVINGS ANALYSIS</t>
  </si>
  <si>
    <t>Customs Broker Entry Fee</t>
  </si>
  <si>
    <t>Customs Broker Entry Fee (Weekly Entry)</t>
  </si>
  <si>
    <t>Scrap/Waste/Obsolete/Surplus</t>
  </si>
  <si>
    <r>
      <t>Merchandise Processing Fee</t>
    </r>
    <r>
      <rPr>
        <sz val="9"/>
        <rFont val="Univers"/>
        <family val="2"/>
      </rPr>
      <t xml:space="preserve"> = Value of Imported Merchandise</t>
    </r>
  </si>
  <si>
    <t>= DUTY EXPENSE</t>
  </si>
  <si>
    <t>LESS</t>
  </si>
  <si>
    <t>= FTZ INVERTED DUTY SAVINGS</t>
  </si>
  <si>
    <t>x Average Foreign Parts/Material Customs Duty Rate</t>
  </si>
  <si>
    <t>Value of Foreign Parts/Materials Used in Production</t>
  </si>
  <si>
    <t>Annual Imports of Foreign Parts/Materials</t>
  </si>
  <si>
    <t>Inverted Duty</t>
  </si>
  <si>
    <t>x Number of Customs Entries Filed Annually</t>
  </si>
  <si>
    <t>= FTZ INTEREST SAVINGS</t>
  </si>
  <si>
    <t>FTZ BORROWINGS REDUCTION SAVINGS</t>
  </si>
  <si>
    <t>FTZ Interest Savings</t>
  </si>
  <si>
    <t>FTZ Borrowings Reduction Savings</t>
  </si>
  <si>
    <t>OR</t>
  </si>
  <si>
    <t>TOTAL FTZ SAVINGS WITH FTZ INTEREST SAVINGS</t>
  </si>
  <si>
    <t>TOTAL FTZ SAVINGS WITH FTZ BORROWINGS REDUCTION SAVINGS</t>
  </si>
  <si>
    <t>x Average (or Individual) Foreign Parts/Material Customs Duty Rate</t>
  </si>
  <si>
    <t>FTZ Inverted Duty Savings</t>
  </si>
  <si>
    <r>
      <t>Exports</t>
    </r>
    <r>
      <rPr>
        <sz val="9"/>
        <rFont val="Univers"/>
        <family val="2"/>
      </rPr>
      <t xml:space="preserve"> = 20% of Annual Merchandise Imports of Foreign Parts/Materials</t>
    </r>
  </si>
  <si>
    <t>x Average Foreign Imported Parts/Materials Customs Duty Rate</t>
  </si>
  <si>
    <r>
      <t>Scrap/Waste/Obsolete/Surplus</t>
    </r>
    <r>
      <rPr>
        <sz val="9"/>
        <rFont val="Univers"/>
        <family val="2"/>
      </rPr>
      <t xml:space="preserve"> = 3% of Annual Merchandise Imports of Foreign Parts/Materials</t>
    </r>
  </si>
  <si>
    <t>FOR MANUFACTURING/WAREHOUSING/DISTRIBUTION</t>
  </si>
  <si>
    <t>DESCRIPTION OF CALCULATION</t>
  </si>
  <si>
    <t>CASH FLOW SAVINGS</t>
  </si>
  <si>
    <t xml:space="preserve"> </t>
  </si>
  <si>
    <t>Zone-to-Zone Transfers</t>
  </si>
  <si>
    <r>
      <t>Zone-to-Zone Transfers</t>
    </r>
    <r>
      <rPr>
        <sz val="9"/>
        <rFont val="Univers"/>
        <family val="2"/>
      </rPr>
      <t xml:space="preserve"> = 10% of Annual Merchandise Imports of Foreign Parts/Material</t>
    </r>
  </si>
  <si>
    <t>= FTZ Weekly Savings</t>
  </si>
  <si>
    <t>x .3464% Ad Valorem (Assumes the $485.00 Maximum)</t>
  </si>
  <si>
    <t>(Per CBPF 7501 Customs Entry)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</si>
</sst>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Univers"/>
      <family val="2"/>
    </font>
    <font>
      <sz val="9"/>
      <name val="Univers"/>
      <family val="2"/>
    </font>
    <font>
      <sz val="7"/>
      <name val="Univers"/>
      <family val="2"/>
    </font>
    <font>
      <b/>
      <sz val="9"/>
      <color indexed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33" borderId="1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3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6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8" xfId="0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/>
    </xf>
    <xf numFmtId="164" fontId="3" fillId="0" borderId="2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10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right" wrapText="1"/>
    </xf>
    <xf numFmtId="0" fontId="2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9" fontId="2" fillId="0" borderId="33" xfId="0" applyNumberFormat="1" applyFont="1" applyBorder="1" applyAlignment="1">
      <alignment horizontal="right"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37" xfId="0" applyFont="1" applyBorder="1" applyAlignment="1">
      <alignment horizontal="center" wrapText="1"/>
    </xf>
    <xf numFmtId="164" fontId="3" fillId="0" borderId="2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40" xfId="0" applyNumberFormat="1" applyFont="1" applyBorder="1" applyAlignment="1">
      <alignment/>
    </xf>
    <xf numFmtId="10" fontId="3" fillId="33" borderId="17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3" fillId="0" borderId="14" xfId="44" applyNumberFormat="1" applyFont="1" applyFill="1" applyBorder="1" applyAlignment="1">
      <alignment/>
    </xf>
    <xf numFmtId="49" fontId="2" fillId="0" borderId="42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7.8515625" style="45" customWidth="1"/>
    <col min="2" max="2" width="14.140625" style="0" customWidth="1"/>
    <col min="3" max="3" width="14.00390625" style="0" customWidth="1"/>
    <col min="4" max="4" width="14.28125" style="0" customWidth="1"/>
    <col min="7" max="7" width="10.00390625" style="0" bestFit="1" customWidth="1"/>
  </cols>
  <sheetData>
    <row r="2" spans="1:4" ht="12.75">
      <c r="A2" s="93" t="s">
        <v>14</v>
      </c>
      <c r="B2" s="93"/>
      <c r="C2" s="93"/>
      <c r="D2" s="93"/>
    </row>
    <row r="3" spans="1:4" ht="12.75">
      <c r="A3" s="93" t="s">
        <v>39</v>
      </c>
      <c r="B3" s="93"/>
      <c r="C3" s="93"/>
      <c r="D3" s="93"/>
    </row>
    <row r="4" spans="1:4" ht="12.75">
      <c r="A4" s="74"/>
      <c r="B4" s="74"/>
      <c r="C4" s="74"/>
      <c r="D4" s="74"/>
    </row>
    <row r="5" spans="1:4" ht="13.5" thickBot="1">
      <c r="A5" s="96" t="s">
        <v>40</v>
      </c>
      <c r="B5" s="96"/>
      <c r="C5" s="96"/>
      <c r="D5" s="96"/>
    </row>
    <row r="6" spans="1:4" ht="13.5" thickTop="1">
      <c r="A6" s="54" t="s">
        <v>24</v>
      </c>
      <c r="B6" s="1"/>
      <c r="C6" s="2">
        <v>100000000</v>
      </c>
      <c r="D6" s="3">
        <v>0</v>
      </c>
    </row>
    <row r="7" spans="1:4" ht="12.75">
      <c r="A7" s="55"/>
      <c r="B7" s="4"/>
      <c r="C7" s="5"/>
      <c r="D7" s="6"/>
    </row>
    <row r="8" spans="1:4" ht="13.5" thickBot="1">
      <c r="A8" s="56" t="s">
        <v>0</v>
      </c>
      <c r="B8" s="7"/>
      <c r="C8" s="47">
        <v>25000000</v>
      </c>
      <c r="D8" s="8">
        <v>0</v>
      </c>
    </row>
    <row r="9" spans="1:4" ht="13.5" thickTop="1">
      <c r="A9" s="92"/>
      <c r="B9" s="92"/>
      <c r="C9" s="92"/>
      <c r="D9" s="92"/>
    </row>
    <row r="10" spans="1:4" ht="12.75">
      <c r="A10" s="93" t="s">
        <v>1</v>
      </c>
      <c r="B10" s="93"/>
      <c r="C10" s="93"/>
      <c r="D10" s="93"/>
    </row>
    <row r="11" spans="1:4" ht="13.5" thickBot="1">
      <c r="A11" s="91"/>
      <c r="B11" s="91"/>
      <c r="C11" s="91"/>
      <c r="D11" s="91"/>
    </row>
    <row r="12" spans="1:4" ht="13.5" thickTop="1">
      <c r="A12" s="69" t="s">
        <v>41</v>
      </c>
      <c r="B12" s="9"/>
      <c r="C12" s="48"/>
      <c r="D12" s="46"/>
    </row>
    <row r="13" spans="1:4" ht="12.75">
      <c r="A13" s="61" t="s">
        <v>0</v>
      </c>
      <c r="B13" s="9"/>
      <c r="C13" s="10">
        <v>25000000</v>
      </c>
      <c r="D13" s="11">
        <f>SUM(D8)</f>
        <v>0</v>
      </c>
    </row>
    <row r="14" spans="1:4" ht="24">
      <c r="A14" s="55" t="s">
        <v>34</v>
      </c>
      <c r="B14" s="4"/>
      <c r="C14" s="12">
        <v>0.06</v>
      </c>
      <c r="D14" s="13">
        <v>0</v>
      </c>
    </row>
    <row r="15" spans="1:4" ht="12.75">
      <c r="A15" s="55" t="s">
        <v>2</v>
      </c>
      <c r="B15" s="4"/>
      <c r="C15" s="12">
        <v>0.05</v>
      </c>
      <c r="D15" s="13">
        <v>0</v>
      </c>
    </row>
    <row r="16" spans="1:4" ht="12.75">
      <c r="A16" s="55"/>
      <c r="B16" s="4"/>
      <c r="C16" s="70"/>
      <c r="D16" s="14"/>
    </row>
    <row r="17" spans="1:4" ht="12.75">
      <c r="A17" s="58" t="s">
        <v>27</v>
      </c>
      <c r="B17" s="4"/>
      <c r="C17" s="16">
        <f>SUM(C13*C14*C15)</f>
        <v>75000</v>
      </c>
      <c r="D17" s="73">
        <f>SUM(D13*D14*D15)</f>
        <v>0</v>
      </c>
    </row>
    <row r="18" spans="1:4" ht="12.75">
      <c r="A18" s="58" t="s">
        <v>28</v>
      </c>
      <c r="B18" s="15"/>
      <c r="C18" s="16">
        <f>SUM(C13*C14)</f>
        <v>1500000</v>
      </c>
      <c r="D18" s="73">
        <f>SUM(D13*D14)</f>
        <v>0</v>
      </c>
    </row>
    <row r="19" spans="1:4" ht="12.75">
      <c r="A19" s="55"/>
      <c r="B19" s="4"/>
      <c r="C19" s="18"/>
      <c r="D19" s="14"/>
    </row>
    <row r="20" spans="1:7" ht="12.75">
      <c r="A20" s="59" t="s">
        <v>25</v>
      </c>
      <c r="B20" s="49"/>
      <c r="C20" s="50"/>
      <c r="D20" s="51"/>
      <c r="G20" t="s">
        <v>42</v>
      </c>
    </row>
    <row r="21" spans="1:4" ht="12.75">
      <c r="A21" s="55"/>
      <c r="B21" s="4"/>
      <c r="C21" s="5"/>
      <c r="D21" s="14"/>
    </row>
    <row r="22" spans="1:4" ht="12.75">
      <c r="A22" s="55" t="s">
        <v>23</v>
      </c>
      <c r="B22" s="4"/>
      <c r="C22" s="10">
        <f>SUM(C6)</f>
        <v>100000000</v>
      </c>
      <c r="D22" s="6">
        <f>SUM(D6)</f>
        <v>0</v>
      </c>
    </row>
    <row r="23" spans="1:4" ht="12.75">
      <c r="A23" s="55" t="s">
        <v>22</v>
      </c>
      <c r="B23" s="4"/>
      <c r="C23" s="12">
        <v>0.06</v>
      </c>
      <c r="D23" s="13">
        <v>0</v>
      </c>
    </row>
    <row r="24" spans="1:4" ht="12.75">
      <c r="A24" s="55"/>
      <c r="B24" s="4"/>
      <c r="C24" s="5"/>
      <c r="D24" s="14"/>
    </row>
    <row r="25" spans="1:4" ht="12.75">
      <c r="A25" s="58" t="s">
        <v>19</v>
      </c>
      <c r="B25" s="15"/>
      <c r="C25" s="10">
        <f>SUM(C22*C23)</f>
        <v>6000000</v>
      </c>
      <c r="D25" s="6">
        <f>SUM(D22*D23)</f>
        <v>0</v>
      </c>
    </row>
    <row r="26" spans="1:4" ht="12.75">
      <c r="A26" s="55"/>
      <c r="B26" s="4"/>
      <c r="C26" s="5"/>
      <c r="D26" s="14"/>
    </row>
    <row r="27" spans="1:4" ht="12.75">
      <c r="A27" s="57" t="s">
        <v>20</v>
      </c>
      <c r="B27" s="9"/>
      <c r="C27" s="5"/>
      <c r="D27" s="14"/>
    </row>
    <row r="28" spans="1:4" ht="12.75">
      <c r="A28" s="55"/>
      <c r="B28" s="4"/>
      <c r="C28" s="5"/>
      <c r="D28" s="14"/>
    </row>
    <row r="29" spans="1:4" ht="12.75">
      <c r="A29" s="55" t="s">
        <v>23</v>
      </c>
      <c r="B29" s="4"/>
      <c r="C29" s="10">
        <f>SUM(C6)</f>
        <v>100000000</v>
      </c>
      <c r="D29" s="6">
        <f>SUM(D6)</f>
        <v>0</v>
      </c>
    </row>
    <row r="30" spans="1:4" ht="12.75">
      <c r="A30" s="55" t="s">
        <v>3</v>
      </c>
      <c r="B30" s="4"/>
      <c r="C30" s="12">
        <v>0</v>
      </c>
      <c r="D30" s="13">
        <v>0</v>
      </c>
    </row>
    <row r="31" spans="1:4" ht="14.25" customHeight="1">
      <c r="A31" s="55"/>
      <c r="B31" s="4"/>
      <c r="C31" s="5"/>
      <c r="D31" s="14"/>
    </row>
    <row r="32" spans="1:4" ht="12.75">
      <c r="A32" s="58" t="s">
        <v>19</v>
      </c>
      <c r="B32" s="15"/>
      <c r="C32" s="16">
        <f>SUM(C29*C30)</f>
        <v>0</v>
      </c>
      <c r="D32" s="17">
        <f>SUM(D29*D30)</f>
        <v>0</v>
      </c>
    </row>
    <row r="33" spans="1:4" ht="12.75">
      <c r="A33" s="55"/>
      <c r="B33" s="4"/>
      <c r="C33" s="38"/>
      <c r="D33" s="75"/>
    </row>
    <row r="34" spans="1:4" ht="12.75">
      <c r="A34" s="58" t="s">
        <v>21</v>
      </c>
      <c r="B34" s="15"/>
      <c r="C34" s="16">
        <f>SUM(C25-C32)</f>
        <v>6000000</v>
      </c>
      <c r="D34" s="17">
        <f>SUM(D25-D32)</f>
        <v>0</v>
      </c>
    </row>
    <row r="35" spans="1:4" ht="12.75">
      <c r="A35" s="60"/>
      <c r="B35" s="19"/>
      <c r="C35" s="18"/>
      <c r="D35" s="20"/>
    </row>
    <row r="36" spans="1:4" ht="24">
      <c r="A36" s="59" t="s">
        <v>18</v>
      </c>
      <c r="B36" s="21" t="s">
        <v>12</v>
      </c>
      <c r="C36" s="21" t="s">
        <v>13</v>
      </c>
      <c r="D36" s="22"/>
    </row>
    <row r="37" spans="1:4" ht="12.75">
      <c r="A37" s="55" t="s">
        <v>47</v>
      </c>
      <c r="B37" s="5"/>
      <c r="C37" s="5"/>
      <c r="D37" s="14"/>
    </row>
    <row r="38" spans="1:4" ht="12.75">
      <c r="A38" s="55" t="s">
        <v>46</v>
      </c>
      <c r="B38" s="10">
        <v>485</v>
      </c>
      <c r="C38" s="10">
        <v>485</v>
      </c>
      <c r="D38" s="23">
        <v>485</v>
      </c>
    </row>
    <row r="39" spans="1:4" ht="12.75">
      <c r="A39" s="55" t="s">
        <v>26</v>
      </c>
      <c r="B39" s="24">
        <v>1040</v>
      </c>
      <c r="C39" s="24">
        <v>52</v>
      </c>
      <c r="D39" s="25"/>
    </row>
    <row r="40" spans="1:4" ht="12.75">
      <c r="A40" s="55"/>
      <c r="B40" s="5"/>
      <c r="C40" s="5"/>
      <c r="D40" s="14"/>
    </row>
    <row r="41" spans="1:4" ht="12.75">
      <c r="A41" s="58" t="s">
        <v>4</v>
      </c>
      <c r="B41" s="16">
        <f>SUM(B38*B39)</f>
        <v>504400</v>
      </c>
      <c r="C41" s="16">
        <f>SUM(C38*C39)</f>
        <v>25220</v>
      </c>
      <c r="D41" s="17"/>
    </row>
    <row r="42" spans="1:4" ht="12.75">
      <c r="A42" s="89" t="s">
        <v>45</v>
      </c>
      <c r="B42" s="18"/>
      <c r="C42" s="78">
        <f>SUM(B41-C41)</f>
        <v>479180</v>
      </c>
      <c r="D42" s="79">
        <f>IF(D39&lt;52,0,SUM(D38*D39-C41))</f>
        <v>0</v>
      </c>
    </row>
    <row r="43" spans="1:4" ht="12.75">
      <c r="A43" s="61" t="s">
        <v>15</v>
      </c>
      <c r="B43" s="10">
        <v>125</v>
      </c>
      <c r="C43" s="26">
        <v>125</v>
      </c>
      <c r="D43" s="23">
        <v>125</v>
      </c>
    </row>
    <row r="44" spans="1:4" ht="12.75">
      <c r="A44" s="55" t="s">
        <v>26</v>
      </c>
      <c r="B44" s="24">
        <v>1040</v>
      </c>
      <c r="C44" s="27">
        <v>52</v>
      </c>
      <c r="D44" s="25">
        <v>0</v>
      </c>
    </row>
    <row r="45" spans="1:4" ht="12.75">
      <c r="A45" s="55"/>
      <c r="B45" s="5"/>
      <c r="C45" s="28"/>
      <c r="D45" s="14"/>
    </row>
    <row r="46" spans="1:4" ht="12.75">
      <c r="A46" s="58" t="s">
        <v>4</v>
      </c>
      <c r="B46" s="16">
        <f>SUM(B43*B44)</f>
        <v>130000</v>
      </c>
      <c r="C46" s="16">
        <f>SUM(C43*C44)</f>
        <v>6500</v>
      </c>
      <c r="D46" s="14"/>
    </row>
    <row r="47" spans="1:5" ht="13.5" thickBot="1">
      <c r="A47" s="62" t="s">
        <v>45</v>
      </c>
      <c r="B47" s="29"/>
      <c r="C47" s="29">
        <f>SUM(B46-C46)</f>
        <v>123500</v>
      </c>
      <c r="D47" s="88">
        <f>IF(D43*D44-C46&gt;0,D43*D44-C46,0)</f>
        <v>0</v>
      </c>
      <c r="E47" s="87"/>
    </row>
    <row r="48" spans="1:4" ht="13.5" thickTop="1">
      <c r="A48" s="92"/>
      <c r="B48" s="92"/>
      <c r="C48" s="92"/>
      <c r="D48" s="92"/>
    </row>
    <row r="49" spans="1:4" ht="12.75">
      <c r="A49" s="93" t="s">
        <v>5</v>
      </c>
      <c r="B49" s="94"/>
      <c r="C49" s="94"/>
      <c r="D49" s="94"/>
    </row>
    <row r="50" spans="1:4" ht="13.5" thickBot="1">
      <c r="A50" s="91"/>
      <c r="B50" s="91"/>
      <c r="C50" s="91"/>
      <c r="D50" s="91"/>
    </row>
    <row r="51" spans="1:4" ht="24.75" thickTop="1">
      <c r="A51" s="63" t="s">
        <v>38</v>
      </c>
      <c r="B51" s="1"/>
      <c r="C51" s="2">
        <v>3000000</v>
      </c>
      <c r="D51" s="3">
        <v>0</v>
      </c>
    </row>
    <row r="52" spans="1:4" ht="24">
      <c r="A52" s="55" t="s">
        <v>37</v>
      </c>
      <c r="B52" s="4"/>
      <c r="C52" s="12">
        <v>0.06</v>
      </c>
      <c r="D52" s="52">
        <f>SUM(D30)</f>
        <v>0</v>
      </c>
    </row>
    <row r="53" spans="1:4" ht="12.75">
      <c r="A53" s="55"/>
      <c r="B53" s="4"/>
      <c r="C53" s="5"/>
      <c r="D53" s="14"/>
    </row>
    <row r="54" spans="1:4" ht="12.75">
      <c r="A54" s="58" t="s">
        <v>6</v>
      </c>
      <c r="B54" s="15"/>
      <c r="C54" s="16">
        <f>SUM(C51*C52)</f>
        <v>180000</v>
      </c>
      <c r="D54" s="17">
        <f>SUM(D51*D52)</f>
        <v>0</v>
      </c>
    </row>
    <row r="55" spans="1:4" ht="12.75">
      <c r="A55" s="60"/>
      <c r="B55" s="19"/>
      <c r="C55" s="18"/>
      <c r="D55" s="20"/>
    </row>
    <row r="56" spans="1:7" ht="24">
      <c r="A56" s="61" t="s">
        <v>44</v>
      </c>
      <c r="B56" s="4"/>
      <c r="C56" s="10">
        <v>10000000</v>
      </c>
      <c r="D56" s="11">
        <v>0</v>
      </c>
      <c r="G56" t="s">
        <v>42</v>
      </c>
    </row>
    <row r="57" spans="1:4" ht="12.75">
      <c r="A57" s="55" t="s">
        <v>22</v>
      </c>
      <c r="B57" s="4"/>
      <c r="C57" s="12">
        <v>0.06</v>
      </c>
      <c r="D57" s="85">
        <v>0</v>
      </c>
    </row>
    <row r="58" spans="1:4" ht="12.75">
      <c r="A58" s="55"/>
      <c r="B58" s="4"/>
      <c r="C58" s="5"/>
      <c r="D58" s="39"/>
    </row>
    <row r="59" spans="1:4" ht="12.75">
      <c r="A59" s="58" t="s">
        <v>6</v>
      </c>
      <c r="B59" s="15"/>
      <c r="C59" s="16">
        <v>600000</v>
      </c>
      <c r="D59" s="73">
        <f>SUM(D56*D57)</f>
        <v>0</v>
      </c>
    </row>
    <row r="60" spans="1:4" ht="12.75">
      <c r="A60" s="60"/>
      <c r="B60" s="19"/>
      <c r="C60" s="18"/>
      <c r="D60" s="86"/>
    </row>
    <row r="61" spans="1:256" ht="24">
      <c r="A61" s="61" t="s">
        <v>36</v>
      </c>
      <c r="B61" s="4"/>
      <c r="C61" s="10">
        <v>20000000</v>
      </c>
      <c r="D61" s="6">
        <f>SUM(D6*20%)</f>
        <v>0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ht="12.75">
      <c r="A62" s="55" t="s">
        <v>3</v>
      </c>
      <c r="B62" s="4"/>
      <c r="C62" s="12">
        <v>0</v>
      </c>
      <c r="D62" s="52">
        <f>SUM(D30)</f>
        <v>0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ht="12.75">
      <c r="A63" s="55"/>
      <c r="B63" s="4"/>
      <c r="C63" s="5"/>
      <c r="D63" s="14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ht="12.75">
      <c r="A64" s="58" t="s">
        <v>6</v>
      </c>
      <c r="B64" s="15"/>
      <c r="C64" s="16">
        <f>SUM(C61*C62)</f>
        <v>0</v>
      </c>
      <c r="D64" s="17">
        <f>SUM(D61*D62)</f>
        <v>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ht="13.5" thickBot="1">
      <c r="A65" s="60"/>
      <c r="B65" s="19"/>
      <c r="C65" s="31"/>
      <c r="D65" s="2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ht="13.5" thickTop="1">
      <c r="A66" s="92"/>
      <c r="B66" s="92"/>
      <c r="C66" s="92"/>
      <c r="D66" s="9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ht="12.75">
      <c r="A67" s="93" t="s">
        <v>7</v>
      </c>
      <c r="B67" s="94"/>
      <c r="C67" s="94"/>
      <c r="D67" s="94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ht="13.5" thickBot="1">
      <c r="A68" s="91"/>
      <c r="B68" s="91"/>
      <c r="C68" s="91"/>
      <c r="D68" s="9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ht="13.5" thickTop="1">
      <c r="A69" s="64" t="s">
        <v>29</v>
      </c>
      <c r="B69" s="32"/>
      <c r="C69" s="76">
        <f>SUM(C17)</f>
        <v>75000</v>
      </c>
      <c r="D69" s="77">
        <f>SUM(D17)</f>
        <v>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ht="12.75">
      <c r="A70" s="65" t="s">
        <v>35</v>
      </c>
      <c r="B70" s="33"/>
      <c r="C70" s="78">
        <f>SUM(C34)</f>
        <v>6000000</v>
      </c>
      <c r="D70" s="79">
        <f>SUM(D34)</f>
        <v>0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ht="12.75">
      <c r="A71" s="66" t="s">
        <v>8</v>
      </c>
      <c r="B71" s="34"/>
      <c r="C71" s="80">
        <f>SUM(C42)</f>
        <v>479180</v>
      </c>
      <c r="D71" s="81">
        <f>SUM(D42)</f>
        <v>0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ht="12.75">
      <c r="A72" s="66" t="s">
        <v>16</v>
      </c>
      <c r="B72" s="34"/>
      <c r="C72" s="80">
        <f>SUM(C47)</f>
        <v>123500</v>
      </c>
      <c r="D72" s="81">
        <f>SUM(D47)</f>
        <v>0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ht="12.75">
      <c r="A73" s="59"/>
      <c r="B73" s="37"/>
      <c r="C73" s="5"/>
      <c r="D73" s="39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ht="12.75">
      <c r="A74" s="67" t="s">
        <v>9</v>
      </c>
      <c r="B74" s="40"/>
      <c r="C74" s="41">
        <f>SUM(C69:C72)</f>
        <v>6677680</v>
      </c>
      <c r="D74" s="36">
        <f>SUM(D69:D72)</f>
        <v>0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ht="12.75">
      <c r="A75" s="71" t="s">
        <v>31</v>
      </c>
      <c r="B75" s="43"/>
      <c r="C75" s="82"/>
      <c r="D75" s="7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ht="12.75">
      <c r="A76" s="67"/>
      <c r="B76" s="43"/>
      <c r="C76" s="82"/>
      <c r="D76" s="7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ht="12.75">
      <c r="A77" s="65" t="s">
        <v>30</v>
      </c>
      <c r="B77" s="33"/>
      <c r="C77" s="82">
        <f>SUM(C18)</f>
        <v>1500000</v>
      </c>
      <c r="D77" s="79">
        <f>SUM(D18)</f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2.75">
      <c r="A78" s="65" t="s">
        <v>35</v>
      </c>
      <c r="B78" s="33"/>
      <c r="C78" s="78">
        <f>SUM(C34)</f>
        <v>6000000</v>
      </c>
      <c r="D78" s="79">
        <f>SUM(D34)</f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4" ht="12.75">
      <c r="A79" s="66" t="s">
        <v>8</v>
      </c>
      <c r="B79" s="34"/>
      <c r="C79" s="80">
        <f>SUM(C42)</f>
        <v>479180</v>
      </c>
      <c r="D79" s="81">
        <f>SUM(D42)</f>
        <v>0</v>
      </c>
    </row>
    <row r="80" spans="1:4" ht="12.75">
      <c r="A80" s="66" t="s">
        <v>16</v>
      </c>
      <c r="B80" s="34"/>
      <c r="C80" s="80">
        <f>SUM(C47)</f>
        <v>123500</v>
      </c>
      <c r="D80" s="81">
        <f>SUM(D47)</f>
        <v>0</v>
      </c>
    </row>
    <row r="81" spans="1:4" ht="12.75">
      <c r="A81" s="59"/>
      <c r="B81" s="37"/>
      <c r="C81" s="5"/>
      <c r="D81" s="39"/>
    </row>
    <row r="82" spans="1:4" ht="12.75">
      <c r="A82" s="67" t="s">
        <v>9</v>
      </c>
      <c r="B82" s="40"/>
      <c r="C82" s="41">
        <f>SUM(C77:C80)</f>
        <v>8102680</v>
      </c>
      <c r="D82" s="36">
        <f>SUM(D77:D80)</f>
        <v>0</v>
      </c>
    </row>
    <row r="83" spans="1:4" ht="12.75">
      <c r="A83" s="66"/>
      <c r="B83" s="34"/>
      <c r="C83" s="83"/>
      <c r="D83" s="42"/>
    </row>
    <row r="84" spans="1:4" ht="12.75">
      <c r="A84" s="65" t="s">
        <v>17</v>
      </c>
      <c r="B84" s="33"/>
      <c r="C84" s="82">
        <f>SUM(C54)</f>
        <v>180000</v>
      </c>
      <c r="D84" s="79">
        <f>SUM(D54)</f>
        <v>0</v>
      </c>
    </row>
    <row r="85" spans="1:4" ht="12.75">
      <c r="A85" s="65" t="s">
        <v>43</v>
      </c>
      <c r="B85" s="33"/>
      <c r="C85" s="35">
        <v>600000</v>
      </c>
      <c r="D85" s="36">
        <f>SUM(D59)</f>
        <v>0</v>
      </c>
    </row>
    <row r="86" spans="1:4" ht="12.75">
      <c r="A86" s="66" t="s">
        <v>10</v>
      </c>
      <c r="B86" s="34"/>
      <c r="C86" s="82">
        <f>SUM(C64)</f>
        <v>0</v>
      </c>
      <c r="D86" s="84">
        <f>SUM(D64)</f>
        <v>0</v>
      </c>
    </row>
    <row r="87" spans="1:4" ht="12.75">
      <c r="A87" s="61"/>
      <c r="B87" s="37"/>
      <c r="C87" s="5"/>
      <c r="D87" s="39"/>
    </row>
    <row r="88" spans="1:4" ht="12.75">
      <c r="A88" s="67" t="s">
        <v>11</v>
      </c>
      <c r="B88" s="43"/>
      <c r="C88" s="35">
        <f>SUM(C84:C86)</f>
        <v>780000</v>
      </c>
      <c r="D88" s="36">
        <f>SUM(D84:D86)</f>
        <v>0</v>
      </c>
    </row>
    <row r="89" spans="1:4" ht="12.75">
      <c r="A89" s="66"/>
      <c r="B89" s="34"/>
      <c r="C89" s="83"/>
      <c r="D89" s="42"/>
    </row>
    <row r="90" spans="1:4" ht="24">
      <c r="A90" s="67" t="s">
        <v>33</v>
      </c>
      <c r="B90" s="34"/>
      <c r="C90" s="35">
        <f>SUM(C82+C88)</f>
        <v>8882680</v>
      </c>
      <c r="D90" s="36">
        <f>SUM(D82+D88)</f>
        <v>0</v>
      </c>
    </row>
    <row r="91" spans="1:4" ht="13.5" thickBot="1">
      <c r="A91" s="68" t="s">
        <v>32</v>
      </c>
      <c r="B91" s="44"/>
      <c r="C91" s="29">
        <f>SUM(C74+C88)</f>
        <v>7457680</v>
      </c>
      <c r="D91" s="30">
        <f>SUM(D74+D88)</f>
        <v>0</v>
      </c>
    </row>
    <row r="92" spans="1:4" ht="13.5" thickTop="1">
      <c r="A92" s="95"/>
      <c r="B92" s="95"/>
      <c r="C92" s="95"/>
      <c r="D92" s="95"/>
    </row>
    <row r="93" spans="1:4" ht="12.75">
      <c r="A93" s="90"/>
      <c r="B93" s="90"/>
      <c r="C93" s="90"/>
      <c r="D93" s="90"/>
    </row>
    <row r="94" spans="1:4" ht="12.75">
      <c r="A94" s="95"/>
      <c r="B94" s="95"/>
      <c r="C94" s="95"/>
      <c r="D94" s="95"/>
    </row>
  </sheetData>
  <sheetProtection/>
  <mergeCells count="14">
    <mergeCell ref="A10:D10"/>
    <mergeCell ref="A2:D2"/>
    <mergeCell ref="A5:D5"/>
    <mergeCell ref="A9:D9"/>
    <mergeCell ref="A3:D3"/>
    <mergeCell ref="A68:D68"/>
    <mergeCell ref="A67:D67"/>
    <mergeCell ref="A11:D11"/>
    <mergeCell ref="A48:D48"/>
    <mergeCell ref="A50:D50"/>
    <mergeCell ref="A66:D66"/>
    <mergeCell ref="A49:D49"/>
    <mergeCell ref="A94:D94"/>
    <mergeCell ref="A92:D92"/>
  </mergeCells>
  <printOptions/>
  <pageMargins left="0.75" right="0.75" top="1" bottom="1" header="0.5" footer="0.5"/>
  <pageSetup horizontalDpi="600" verticalDpi="600" orientation="portrait" scale="95" r:id="rId1"/>
  <headerFooter alignWithMargins="0">
    <oddFooter>&amp;CCopyright 2014
Miller &amp; Company P.C.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- Hypothetical FTZ Savings Analysis Spreadsheet - Manufacturing (00002445-1).XLS</dc:title>
  <dc:subject>VH\RESU\00002445(9900)</dc:subject>
  <dc:creator>logle</dc:creator>
  <cp:keywords/>
  <dc:description/>
  <cp:lastModifiedBy>chocieni</cp:lastModifiedBy>
  <cp:lastPrinted>2014-03-13T16:00:31Z</cp:lastPrinted>
  <dcterms:created xsi:type="dcterms:W3CDTF">2004-06-17T20:01:55Z</dcterms:created>
  <dcterms:modified xsi:type="dcterms:W3CDTF">2014-09-19T19:30:39Z</dcterms:modified>
  <cp:category>::ODMA\GRPWISE\GW_DOMAIN.GW_PO.MillerCoDMS:130716.1</cp:category>
  <cp:version/>
  <cp:contentType/>
  <cp:contentStatus/>
</cp:coreProperties>
</file>